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onewales.sharepoint.com/sites/mcc-hai-floodriskmanagement/HI1.9/"/>
    </mc:Choice>
  </mc:AlternateContent>
  <xr:revisionPtr revIDLastSave="216" documentId="13_ncr:1_{9BC5FE4B-B236-4ACD-86EE-12D6BEE1422B}" xr6:coauthVersionLast="47" xr6:coauthVersionMax="47" xr10:uidLastSave="{74265B2C-86C7-4A65-A45A-506C87E9B08C}"/>
  <workbookProtection lockStructure="1"/>
  <bookViews>
    <workbookView xWindow="-120" yWindow="-120" windowWidth="29040" windowHeight="15720" xr2:uid="{EDF1CFC3-B186-40AC-A615-4E1684C0DC24}"/>
  </bookViews>
  <sheets>
    <sheet name="English" sheetId="3" r:id="rId1"/>
    <sheet name="Cymraeg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4" l="1" a="1"/>
  <c r="F14" i="4" s="1"/>
  <c r="F14" i="3" a="1"/>
  <c r="F14" i="3" s="1"/>
  <c r="D10" i="4"/>
  <c r="F10" i="4" s="1"/>
  <c r="D9" i="4" a="1"/>
  <c r="D9" i="4" s="1"/>
  <c r="F9" i="4" s="1"/>
  <c r="D8" i="4" a="1"/>
  <c r="D8" i="4" s="1"/>
  <c r="F8" i="4" s="1"/>
  <c r="D7" i="4"/>
  <c r="F7" i="4" s="1"/>
  <c r="D9" i="3" a="1"/>
  <c r="D9" i="3" s="1"/>
  <c r="F9" i="3" s="1"/>
  <c r="D8" i="3" a="1"/>
  <c r="D8" i="3" s="1"/>
  <c r="F8" i="3" s="1"/>
  <c r="D7" i="3"/>
  <c r="F7" i="3" s="1"/>
  <c r="D10" i="3"/>
  <c r="F10" i="3" s="1"/>
  <c r="C3" i="4" l="1"/>
  <c r="C3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<sst xmlns="http://schemas.openxmlformats.org/spreadsheetml/2006/main" count="38" uniqueCount="36">
  <si>
    <t>Total Application Site Area (ha):</t>
  </si>
  <si>
    <t>Total Fees:</t>
  </si>
  <si>
    <t>Simply enter total application site area in the cell to the left, and the calculator will break down the fees for you. Use tick boxes as needed.</t>
  </si>
  <si>
    <t>Breakdown:</t>
  </si>
  <si>
    <t>Area of Land (ha)</t>
  </si>
  <si>
    <t>Fraction</t>
  </si>
  <si>
    <t>Fees</t>
  </si>
  <si>
    <t>Application fee</t>
  </si>
  <si>
    <t>N/A</t>
  </si>
  <si>
    <t>Each 0.1ha or fraction of 0.1ha, for the first 0.5ha</t>
  </si>
  <si>
    <t>Each 0.1ha or fraction of 0.1ha, from 0.5ha up to and including 1ha</t>
  </si>
  <si>
    <t>Each 0.1ha or fraction of 0.1ha, from 1ha up to and including 5ha</t>
  </si>
  <si>
    <t>Each additional 0.1ha or fraction of 0.1ha above 5ha</t>
  </si>
  <si>
    <t>Is the applicant a town / community council?</t>
  </si>
  <si>
    <t>If yes, application fee is half the amount</t>
  </si>
  <si>
    <t>If applicable - application fee adjustment due to cross-SAB area approvals needed.</t>
  </si>
  <si>
    <t>Total Fees</t>
  </si>
  <si>
    <t>Cyfanswm Arwynebedd Tir y Safle (ha):</t>
  </si>
  <si>
    <t>Cyfanswm Ffioedd:</t>
  </si>
  <si>
    <t>Rhowch yr arwynebedd safle yn y gell i'r chwith, a bydd y gyfrifiannell yn dadansoddi'r ffioedd i chi. Defnyddiwch y blychau ticio os angen.</t>
  </si>
  <si>
    <t>Dadansoddiad:</t>
  </si>
  <si>
    <t>Arwynebedd tir (ha)</t>
  </si>
  <si>
    <t>Ffracsiwn</t>
  </si>
  <si>
    <t>Ffioedd</t>
  </si>
  <si>
    <t>Ffi ymgeisio</t>
  </si>
  <si>
    <t>Amherthnasol</t>
  </si>
  <si>
    <t>Bob 0.1ha neu ffracsiwn o 0.1ha, ar gyfer 0.5ha cyntaf</t>
  </si>
  <si>
    <t>Bob 0.1ha neu ffracsiwn o 0.1ha, o 0.5ha i fyny at ac yn cynnwys 1ha</t>
  </si>
  <si>
    <t>Bob 0.1ha neu ffracsiwn o 0.1ha, o 1ha i fyny at ac yn cynnwys 5ha</t>
  </si>
  <si>
    <t>Bob 0.1ha ychwanegol neu ffracsiwn o 0.1ha yn uwch na 5ha</t>
  </si>
  <si>
    <t xml:space="preserve">Ydy’r ymgeisydd yn gyngor 
tref/cymuned? </t>
  </si>
  <si>
    <t>Os ydy, hanner y swm yw'r ffi ymgeisio</t>
  </si>
  <si>
    <r>
      <rPr>
        <b/>
        <u/>
        <sz val="11"/>
        <color theme="1"/>
        <rFont val="Aptos Narrow"/>
        <family val="2"/>
        <scheme val="minor"/>
      </rPr>
      <t>Os yn gymwys</t>
    </r>
    <r>
      <rPr>
        <b/>
        <sz val="11"/>
        <color theme="1"/>
        <rFont val="Aptos Narrow"/>
        <family val="2"/>
        <scheme val="minor"/>
      </rPr>
      <t xml:space="preserve"> – addasu’r ffi ymgeisio am fod angen 
cymeradwyaeth traws CCS. </t>
    </r>
  </si>
  <si>
    <t>Cyfanswm Ffioedd</t>
  </si>
  <si>
    <r>
      <rPr>
        <b/>
        <u/>
        <sz val="11"/>
        <color theme="1"/>
        <rFont val="Aptos Narrow"/>
        <family val="2"/>
        <scheme val="minor"/>
      </rPr>
      <t>If applicable</t>
    </r>
    <r>
      <rPr>
        <b/>
        <sz val="11"/>
        <color theme="1"/>
        <rFont val="Aptos Narrow"/>
        <family val="2"/>
        <scheme val="minor"/>
      </rPr>
      <t xml:space="preserve"> - reduction of 50% application fee due to this being an alternative proposal made at the same time, or within 12 months.</t>
    </r>
  </si>
  <si>
    <r>
      <rPr>
        <b/>
        <u/>
        <sz val="11"/>
        <color theme="1"/>
        <rFont val="Aptos Narrow"/>
        <family val="2"/>
        <scheme val="minor"/>
      </rPr>
      <t>Os yn gymwys</t>
    </r>
    <r>
      <rPr>
        <b/>
        <sz val="11"/>
        <color theme="1"/>
        <rFont val="Aptos Narrow"/>
        <family val="2"/>
        <scheme val="minor"/>
      </rPr>
      <t xml:space="preserve"> – gostyngiad o 50% yn y ffi ymgeisio am ei fod 
yn gynnig arall a wnaed ar yr un pryd, neu o fewn 12 mis.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</si>
</sst>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/>
      <right style="medium">
        <color rgb="FF057145"/>
      </right>
      <top/>
      <bottom/>
      <diagonal/>
    </border>
    <border>
      <left style="medium">
        <color rgb="FF057145"/>
      </left>
      <right style="medium">
        <color rgb="FF057145"/>
      </right>
      <top style="medium">
        <color rgb="FF057145"/>
      </top>
      <bottom style="medium">
        <color rgb="FF057145"/>
      </bottom>
      <diagonal/>
    </border>
    <border>
      <left style="medium">
        <color rgb="FF057145"/>
      </left>
      <right style="medium">
        <color rgb="FF057145"/>
      </right>
      <top style="medium">
        <color rgb="FF057145"/>
      </top>
      <bottom/>
      <diagonal/>
    </border>
    <border>
      <left style="medium">
        <color rgb="FF057145"/>
      </left>
      <right style="medium">
        <color rgb="FF057145"/>
      </right>
      <top/>
      <bottom/>
      <diagonal/>
    </border>
    <border>
      <left style="medium">
        <color rgb="FF057145"/>
      </left>
      <right style="medium">
        <color rgb="FF057145"/>
      </right>
      <top/>
      <bottom style="medium">
        <color rgb="FF057145"/>
      </bottom>
      <diagonal/>
    </border>
    <border>
      <left/>
      <right style="medium">
        <color rgb="FF057145"/>
      </right>
      <top style="medium">
        <color rgb="FF057145"/>
      </top>
      <bottom/>
      <diagonal/>
    </border>
    <border>
      <left style="medium">
        <color rgb="FF057145"/>
      </left>
      <right/>
      <top/>
      <bottom style="medium">
        <color rgb="FF057145"/>
      </bottom>
      <diagonal/>
    </border>
    <border>
      <left/>
      <right/>
      <top/>
      <bottom style="medium">
        <color rgb="FF057145"/>
      </bottom>
      <diagonal/>
    </border>
    <border>
      <left/>
      <right style="medium">
        <color rgb="FF057145"/>
      </right>
      <top/>
      <bottom style="medium">
        <color rgb="FF057145"/>
      </bottom>
      <diagonal/>
    </border>
    <border>
      <left style="medium">
        <color rgb="FF057145"/>
      </left>
      <right/>
      <top style="medium">
        <color rgb="FF057145"/>
      </top>
      <bottom style="medium">
        <color rgb="FF057145"/>
      </bottom>
      <diagonal/>
    </border>
    <border>
      <left/>
      <right/>
      <top style="medium">
        <color rgb="FF057145"/>
      </top>
      <bottom style="medium">
        <color rgb="FF057145"/>
      </bottom>
      <diagonal/>
    </border>
    <border>
      <left/>
      <right style="medium">
        <color rgb="FF057145"/>
      </right>
      <top style="medium">
        <color rgb="FF057145"/>
      </top>
      <bottom style="medium">
        <color rgb="FF057145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 applyAlignment="1">
      <alignment wrapText="1"/>
    </xf>
    <xf numFmtId="0" fontId="1" fillId="3" borderId="1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164" fontId="1" fillId="3" borderId="3" xfId="0" applyNumberFormat="1" applyFont="1" applyFill="1" applyBorder="1" applyAlignment="1">
      <alignment horizontal="center" vertical="center" wrapText="1"/>
    </xf>
    <xf numFmtId="164" fontId="1" fillId="3" borderId="5" xfId="0" applyNumberFormat="1" applyFont="1" applyFill="1" applyBorder="1" applyAlignment="1">
      <alignment horizontal="center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wrapText="1"/>
    </xf>
    <xf numFmtId="0" fontId="1" fillId="3" borderId="2" xfId="0" applyFont="1" applyFill="1" applyBorder="1" applyAlignment="1">
      <alignment horizontal="left" vertical="center" wrapText="1"/>
    </xf>
    <xf numFmtId="0" fontId="0" fillId="4" borderId="5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4" borderId="4" xfId="0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164" fontId="0" fillId="5" borderId="9" xfId="0" applyNumberFormat="1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2" xfId="0" applyFill="1" applyBorder="1" applyAlignment="1">
      <alignment wrapText="1"/>
    </xf>
    <xf numFmtId="164" fontId="0" fillId="5" borderId="2" xfId="0" applyNumberFormat="1" applyFill="1" applyBorder="1" applyAlignment="1">
      <alignment wrapText="1"/>
    </xf>
    <xf numFmtId="0" fontId="0" fillId="5" borderId="0" xfId="0" applyFill="1" applyAlignment="1">
      <alignment wrapText="1"/>
    </xf>
    <xf numFmtId="0" fontId="0" fillId="5" borderId="1" xfId="0" applyFill="1" applyBorder="1" applyAlignment="1">
      <alignment wrapText="1"/>
    </xf>
    <xf numFmtId="0" fontId="0" fillId="5" borderId="10" xfId="0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left" vertical="center" wrapText="1"/>
    </xf>
    <xf numFmtId="0" fontId="0" fillId="5" borderId="12" xfId="0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7145"/>
      <color rgb="FFFFFFC9"/>
      <color rgb="FFDADA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22/11/relationships/FeaturePropertyBag" Target="featurePropertyBag/featurePropertyBag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3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2.xml"/><Relationship Id="rId4" Type="http://schemas.openxmlformats.org/officeDocument/2006/relationships/styles" Target="styles.xml"/><Relationship Id="rId9" Type="http://schemas.openxmlformats.org/officeDocument/2006/relationships/customXml" Target="../customXml/item1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15E00-EAD6-4F5E-B025-6E847B1764DC}">
  <dimension ref="B1:F14"/>
  <sheetViews>
    <sheetView tabSelected="1" zoomScale="130" zoomScaleNormal="130" workbookViewId="0">
      <selection activeCell="B3" sqref="B3"/>
    </sheetView>
  </sheetViews>
  <sheetFormatPr defaultColWidth="23" defaultRowHeight="15" x14ac:dyDescent="0.25"/>
  <cols>
    <col min="1" max="1" width="3" style="1" customWidth="1"/>
    <col min="2" max="2" width="23" style="1"/>
    <col min="3" max="3" width="11.42578125" style="1" customWidth="1"/>
    <col min="4" max="4" width="12.42578125" style="1" customWidth="1"/>
    <col min="5" max="5" width="11.42578125" style="1" customWidth="1"/>
    <col min="6" max="6" width="11.140625" style="1" customWidth="1"/>
    <col min="7" max="16384" width="23" style="1"/>
  </cols>
  <sheetData>
    <row r="1" spans="2:6" ht="15.75" thickBot="1" x14ac:dyDescent="0.3"/>
    <row r="2" spans="2:6" ht="30.75" thickBot="1" x14ac:dyDescent="0.3">
      <c r="B2" s="11" t="s">
        <v>0</v>
      </c>
      <c r="C2" s="11" t="s">
        <v>1</v>
      </c>
      <c r="E2" s="22" t="s">
        <v>2</v>
      </c>
      <c r="F2" s="23"/>
    </row>
    <row r="3" spans="2:6" ht="15.75" thickBot="1" x14ac:dyDescent="0.3">
      <c r="B3" s="12">
        <v>0.1</v>
      </c>
      <c r="C3" s="15">
        <f>F14</f>
        <v>420</v>
      </c>
      <c r="E3" s="24"/>
      <c r="F3" s="25"/>
    </row>
    <row r="4" spans="2:6" ht="15.75" thickBot="1" x14ac:dyDescent="0.3"/>
    <row r="5" spans="2:6" ht="30.75" thickBot="1" x14ac:dyDescent="0.3">
      <c r="B5" s="29" t="s">
        <v>3</v>
      </c>
      <c r="C5" s="30"/>
      <c r="D5" s="11" t="s">
        <v>4</v>
      </c>
      <c r="E5" s="2" t="s">
        <v>5</v>
      </c>
      <c r="F5" s="2" t="s">
        <v>6</v>
      </c>
    </row>
    <row r="6" spans="2:6" ht="15.75" thickBot="1" x14ac:dyDescent="0.3">
      <c r="B6" s="26" t="s">
        <v>7</v>
      </c>
      <c r="C6" s="28"/>
      <c r="D6" s="16" t="s">
        <v>8</v>
      </c>
      <c r="E6" s="17" t="s">
        <v>8</v>
      </c>
      <c r="F6" s="18">
        <v>350</v>
      </c>
    </row>
    <row r="7" spans="2:6" ht="30" x14ac:dyDescent="0.25">
      <c r="B7" s="3" t="s">
        <v>9</v>
      </c>
      <c r="C7" s="5">
        <v>70</v>
      </c>
      <c r="D7" s="19">
        <f>IF($B$3&gt;0.5,0.5,ROUNDUP($B$3,1))</f>
        <v>0.1</v>
      </c>
      <c r="E7" s="17"/>
      <c r="F7" s="18">
        <f>C7*D7/0.1</f>
        <v>70</v>
      </c>
    </row>
    <row r="8" spans="2:6" ht="45" x14ac:dyDescent="0.25">
      <c r="B8" s="8" t="s">
        <v>10</v>
      </c>
      <c r="C8" s="7">
        <v>50</v>
      </c>
      <c r="D8" s="17" cm="1">
        <f t="array" ref="D8">_xlfn.IFS($B$3&lt;0.5,0,$B$3&gt;1,0.5,0.5&gt;=$B$3&gt;1,ROUNDUP($B$3,1)-0.5)</f>
        <v>0</v>
      </c>
      <c r="E8" s="20"/>
      <c r="F8" s="18">
        <f>C8*D8/0.1</f>
        <v>0</v>
      </c>
    </row>
    <row r="9" spans="2:6" ht="45" x14ac:dyDescent="0.25">
      <c r="B9" s="8" t="s">
        <v>11</v>
      </c>
      <c r="C9" s="6">
        <v>20</v>
      </c>
      <c r="D9" s="19" cm="1">
        <f t="array" ref="D9">_xlfn.IFS($B$3&lt;1,0,$B$3&gt;5,4,0.5&gt;=$B$3&gt;1,ROUNDUP($B$3,1)-1)</f>
        <v>0</v>
      </c>
      <c r="E9" s="17"/>
      <c r="F9" s="18">
        <f>C9*D9/0.1</f>
        <v>0</v>
      </c>
    </row>
    <row r="10" spans="2:6" ht="45" x14ac:dyDescent="0.25">
      <c r="B10" s="4" t="s">
        <v>12</v>
      </c>
      <c r="C10" s="7">
        <v>10</v>
      </c>
      <c r="D10" s="17">
        <f>IF($B$3&gt;5,ROUNDUP($B$3,1)-5,0)</f>
        <v>0</v>
      </c>
      <c r="E10" s="20"/>
      <c r="F10" s="18">
        <f>C10*D10/0.1</f>
        <v>0</v>
      </c>
    </row>
    <row r="11" spans="2:6" ht="30" customHeight="1" x14ac:dyDescent="0.25">
      <c r="B11" s="26" t="s">
        <v>13</v>
      </c>
      <c r="C11" s="28"/>
      <c r="D11" s="31" t="s">
        <v>14</v>
      </c>
      <c r="E11" s="32"/>
      <c r="F11" s="13" t="b">
        <v>0</v>
      </c>
    </row>
    <row r="12" spans="2:6" ht="30" customHeight="1" x14ac:dyDescent="0.25">
      <c r="B12" s="33" t="s">
        <v>34</v>
      </c>
      <c r="C12" s="34"/>
      <c r="D12" s="34"/>
      <c r="E12" s="35"/>
      <c r="F12" s="14" t="b">
        <v>0</v>
      </c>
    </row>
    <row r="13" spans="2:6" ht="30" customHeight="1" x14ac:dyDescent="0.25">
      <c r="B13" s="26" t="s">
        <v>15</v>
      </c>
      <c r="C13" s="27"/>
      <c r="D13" s="27"/>
      <c r="E13" s="28"/>
      <c r="F13" s="13" t="b">
        <v>0</v>
      </c>
    </row>
    <row r="14" spans="2:6" ht="15.75" thickBot="1" x14ac:dyDescent="0.3">
      <c r="D14" s="10"/>
      <c r="E14" s="9" t="s">
        <v>16</v>
      </c>
      <c r="F14" s="18" cm="1">
        <f t="array" ref="F14">_xlfn.IFS(F13=TRUE,"TBC",OR(F11=TRUE,F12=TRUE)=TRUE,SUM(F6:F10)/2,AND(F11=FALSE,F12=FALSE,F13=FALSE)=TRUE,SUM(F6:F10))</f>
        <v>420</v>
      </c>
    </row>
  </sheetData>
  <sheetProtection sheet="1" objects="1" scenarios="1" selectLockedCells="1"/>
  <mergeCells count="7">
    <mergeCell ref="E2:F3"/>
    <mergeCell ref="B13:E13"/>
    <mergeCell ref="B5:C5"/>
    <mergeCell ref="B6:C6"/>
    <mergeCell ref="B11:C11"/>
    <mergeCell ref="D11:E11"/>
    <mergeCell ref="B12:E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BE8DF-9DC3-483A-A365-6BFF93260F87}">
  <dimension ref="B1:F14"/>
  <sheetViews>
    <sheetView topLeftCell="A3" zoomScale="130" zoomScaleNormal="130" workbookViewId="0">
      <selection activeCell="F13" sqref="F13"/>
    </sheetView>
  </sheetViews>
  <sheetFormatPr defaultColWidth="23" defaultRowHeight="15" x14ac:dyDescent="0.25"/>
  <cols>
    <col min="1" max="1" width="3" style="1" customWidth="1"/>
    <col min="2" max="2" width="23" style="1"/>
    <col min="3" max="3" width="11.42578125" style="1" customWidth="1"/>
    <col min="4" max="4" width="13" style="1" customWidth="1"/>
    <col min="5" max="5" width="12.85546875" style="1" customWidth="1"/>
    <col min="6" max="6" width="11.140625" style="1" customWidth="1"/>
    <col min="7" max="16384" width="23" style="1"/>
  </cols>
  <sheetData>
    <row r="1" spans="2:6" ht="15.75" thickBot="1" x14ac:dyDescent="0.3"/>
    <row r="2" spans="2:6" ht="30.75" thickBot="1" x14ac:dyDescent="0.3">
      <c r="B2" s="11" t="s">
        <v>17</v>
      </c>
      <c r="C2" s="11" t="s">
        <v>18</v>
      </c>
      <c r="E2" s="22" t="s">
        <v>19</v>
      </c>
      <c r="F2" s="23"/>
    </row>
    <row r="3" spans="2:6" ht="15.75" thickBot="1" x14ac:dyDescent="0.3">
      <c r="B3" s="12">
        <v>0.1</v>
      </c>
      <c r="C3" s="15">
        <f>F14</f>
        <v>420</v>
      </c>
      <c r="E3" s="24"/>
      <c r="F3" s="25"/>
    </row>
    <row r="4" spans="2:6" ht="15.75" thickBot="1" x14ac:dyDescent="0.3"/>
    <row r="5" spans="2:6" ht="30.75" thickBot="1" x14ac:dyDescent="0.3">
      <c r="B5" s="29" t="s">
        <v>20</v>
      </c>
      <c r="C5" s="30"/>
      <c r="D5" s="11" t="s">
        <v>21</v>
      </c>
      <c r="E5" s="2" t="s">
        <v>22</v>
      </c>
      <c r="F5" s="2" t="s">
        <v>23</v>
      </c>
    </row>
    <row r="6" spans="2:6" ht="15" customHeight="1" thickBot="1" x14ac:dyDescent="0.3">
      <c r="B6" s="26" t="s">
        <v>24</v>
      </c>
      <c r="C6" s="28"/>
      <c r="D6" s="21" t="s">
        <v>25</v>
      </c>
      <c r="E6" s="21" t="s">
        <v>25</v>
      </c>
      <c r="F6" s="18">
        <v>350</v>
      </c>
    </row>
    <row r="7" spans="2:6" ht="45.75" thickBot="1" x14ac:dyDescent="0.3">
      <c r="B7" s="3" t="s">
        <v>26</v>
      </c>
      <c r="C7" s="5">
        <v>70</v>
      </c>
      <c r="D7" s="19">
        <f>IF($B$3&gt;0.5,0.5,ROUNDUP($B$3,1))</f>
        <v>0.1</v>
      </c>
      <c r="E7" s="17"/>
      <c r="F7" s="18">
        <f>C7*D7/0.1</f>
        <v>70</v>
      </c>
    </row>
    <row r="8" spans="2:6" ht="45.75" thickBot="1" x14ac:dyDescent="0.3">
      <c r="B8" s="8" t="s">
        <v>27</v>
      </c>
      <c r="C8" s="7">
        <v>50</v>
      </c>
      <c r="D8" s="17" cm="1">
        <f t="array" ref="D8">_xlfn.IFS($B$3&lt;0.5,0,$B$3&gt;1,0.5,0.5&gt;=$B$3&gt;1,ROUNDUP($B$3,1)-0.5)</f>
        <v>0</v>
      </c>
      <c r="E8" s="20"/>
      <c r="F8" s="18">
        <f>C8*D8/0.1</f>
        <v>0</v>
      </c>
    </row>
    <row r="9" spans="2:6" ht="45.75" thickBot="1" x14ac:dyDescent="0.3">
      <c r="B9" s="8" t="s">
        <v>28</v>
      </c>
      <c r="C9" s="6">
        <v>20</v>
      </c>
      <c r="D9" s="19" cm="1">
        <f t="array" ref="D9">_xlfn.IFS($B$3&lt;1,0,$B$3&gt;5,4,0.5&gt;=$B$3&gt;1,ROUNDUP($B$3,1)-1)</f>
        <v>0</v>
      </c>
      <c r="E9" s="17"/>
      <c r="F9" s="18">
        <f>C9*D9/0.1</f>
        <v>0</v>
      </c>
    </row>
    <row r="10" spans="2:6" ht="45.75" thickBot="1" x14ac:dyDescent="0.3">
      <c r="B10" s="4" t="s">
        <v>29</v>
      </c>
      <c r="C10" s="7">
        <v>10</v>
      </c>
      <c r="D10" s="17">
        <f>IF($B$3&gt;5,ROUNDUP($B$3,1)-5,0)</f>
        <v>0</v>
      </c>
      <c r="E10" s="20"/>
      <c r="F10" s="18">
        <f>C10*D10/0.1</f>
        <v>0</v>
      </c>
    </row>
    <row r="11" spans="2:6" ht="30" customHeight="1" thickBot="1" x14ac:dyDescent="0.3">
      <c r="B11" s="26" t="s">
        <v>30</v>
      </c>
      <c r="C11" s="28"/>
      <c r="D11" s="31" t="s">
        <v>31</v>
      </c>
      <c r="E11" s="32"/>
      <c r="F11" s="13" t="b">
        <v>0</v>
      </c>
    </row>
    <row r="12" spans="2:6" ht="30" customHeight="1" thickBot="1" x14ac:dyDescent="0.3">
      <c r="B12" s="33" t="s">
        <v>35</v>
      </c>
      <c r="C12" s="34"/>
      <c r="D12" s="34"/>
      <c r="E12" s="35"/>
      <c r="F12" s="14" t="b">
        <v>0</v>
      </c>
    </row>
    <row r="13" spans="2:6" ht="30" customHeight="1" thickBot="1" x14ac:dyDescent="0.3">
      <c r="B13" s="26" t="s">
        <v>32</v>
      </c>
      <c r="C13" s="27"/>
      <c r="D13" s="27"/>
      <c r="E13" s="28"/>
      <c r="F13" s="13" t="b">
        <v>0</v>
      </c>
    </row>
    <row r="14" spans="2:6" ht="30.75" thickBot="1" x14ac:dyDescent="0.3">
      <c r="D14" s="10"/>
      <c r="E14" s="9" t="s">
        <v>33</v>
      </c>
      <c r="F14" s="18" cm="1">
        <f t="array" ref="F14">_xlfn.IFS(F13=TRUE,"TBC",OR(F11=TRUE,F12=TRUE)=TRUE,SUM(F6:F10)/2,AND(F11=FALSE,F12=FALSE,F13=FALSE)=TRUE,SUM(F6:F10))</f>
        <v>420</v>
      </c>
    </row>
  </sheetData>
  <sheetProtection sheet="1" objects="1" scenarios="1" selectLockedCells="1"/>
  <mergeCells count="7">
    <mergeCell ref="B13:E13"/>
    <mergeCell ref="E2:F3"/>
    <mergeCell ref="B5:C5"/>
    <mergeCell ref="B6:C6"/>
    <mergeCell ref="B11:C11"/>
    <mergeCell ref="D11:E11"/>
    <mergeCell ref="B12:E1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>Commercially Sensitive</PII_x002f_Sensitivity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474E2B2367A5B349AAD5A636E0EEB9D4" ma:contentTypeVersion="3" ma:contentTypeDescription="" ma:contentTypeScope="" ma:versionID="a73ad93a0f8f70dc36e7fc7ea8a23bf3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6a9638d6a08b8340a97fde33923169c2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nillable="true" ma:displayName="PII/Sensitivity" ma:default="Commercially Sensitive" ma:format="Dropdown" ma:internalName="PII_x002F_Sensitivity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945d2c57-1183-427d-a604-2e0ffdafb2d4" ContentTypeId="0x010100E583181B4ACE6A489EFBF8A71D16EFA4" PreviousValue="false"/>
</file>

<file path=customXml/itemProps1.xml><?xml version="1.0" encoding="utf-8"?>
<ds:datastoreItem xmlns:ds="http://schemas.openxmlformats.org/officeDocument/2006/customXml" ds:itemID="{B230F5D6-9CC2-46C9-A611-E58502D470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D31E1-2961-4CC4-BC4C-FF20B26AEF8A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customXml/itemProps3.xml><?xml version="1.0" encoding="utf-8"?>
<ds:datastoreItem xmlns:ds="http://schemas.openxmlformats.org/officeDocument/2006/customXml" ds:itemID="{2950B321-B594-4553-AC3F-E644FEBBC0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78AE7A8-858E-4C48-9196-0A4C27DC2486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English</vt:lpstr>
      <vt:lpstr>Cymraeg</vt:lpstr>
    </vt:vector>
  </TitlesOfParts>
  <Manager/>
  <Company>MCC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Jones, Iestyn</dc:creator>
  <cp:keywords/>
  <dc:description/>
  <cp:lastModifiedBy>jones, iestyn</cp:lastModifiedBy>
  <cp:revision/>
  <dcterms:created xsi:type="dcterms:W3CDTF">2024-12-05T11:35:42Z</dcterms:created>
  <dcterms:modified xsi:type="dcterms:W3CDTF">2026-04-14T10:37:55Z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0x010100E583181B4ACE6A489EFBF8A71D16EFA400474E2B2367A5B349AAD5A636E0EEB9D4</vt:lpwstr>
  </property>
</Properties>
</file>